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eativebc.sharepoint.com/sites/TaxTeam/Shared Documents/WG - System Innovation/WIP/"/>
    </mc:Choice>
  </mc:AlternateContent>
  <xr:revisionPtr revIDLastSave="5" documentId="8_{AD0DE7CF-E103-4539-A18C-EDB583CD8AA4}" xr6:coauthVersionLast="47" xr6:coauthVersionMax="47" xr10:uidLastSave="{E9FB2DA0-B7A2-43A0-A9EC-91DB01276FF8}"/>
  <workbookProtection workbookAlgorithmName="SHA-512" workbookHashValue="RYc/Ezk3FnvqdWin879LaIziqeJSccK88139v9adWO8OeryR9BvRn/ioL/SuSLBAdGPH8gaBhGbl30FRLSg8ZQ==" workbookSaltValue="mIQMUpRuQ6nySORhrz4L2A==" workbookSpinCount="100000" lockStructure="1"/>
  <bookViews>
    <workbookView xWindow="-120" yWindow="-120" windowWidth="29040" windowHeight="17520" xr2:uid="{411119D5-52BD-4DAD-AFB5-F192BA411B78}"/>
  </bookViews>
  <sheets>
    <sheet name="FIBC Calculator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3" l="1"/>
  <c r="C48" i="3"/>
  <c r="C64" i="3" l="1"/>
  <c r="D66" i="3" s="1"/>
  <c r="C14" i="3"/>
  <c r="C20" i="3"/>
  <c r="C26" i="3"/>
  <c r="D34" i="3"/>
  <c r="C74" i="3"/>
  <c r="C78" i="3" s="1"/>
  <c r="C87" i="3"/>
  <c r="D89" i="3" s="1"/>
  <c r="C52" i="3"/>
  <c r="C54" i="3" s="1"/>
  <c r="C55" i="3"/>
  <c r="C57" i="3" s="1"/>
  <c r="C53" i="3"/>
  <c r="D27" i="3" l="1"/>
  <c r="D28" i="3" s="1"/>
  <c r="D36" i="3" s="1"/>
  <c r="B78" i="3"/>
  <c r="B89" i="3"/>
  <c r="B66" i="3"/>
  <c r="D49" i="3" l="1"/>
  <c r="B58" i="3"/>
  <c r="B49" i="3"/>
  <c r="D40" i="3"/>
  <c r="B40" i="3"/>
  <c r="D58" i="3"/>
  <c r="B76" i="3"/>
  <c r="C76" i="3"/>
  <c r="D79" i="3" s="1"/>
  <c r="D91" i="3" l="1"/>
</calcChain>
</file>

<file path=xl/sharedStrings.xml><?xml version="1.0" encoding="utf-8"?>
<sst xmlns="http://schemas.openxmlformats.org/spreadsheetml/2006/main" count="54" uniqueCount="49">
  <si>
    <t>FIBC Tax Credit Calculator for Live Action Episodic Productions</t>
  </si>
  <si>
    <t>Please only input your data in orange boxes as gray boxes contains fomula and should not be edited.</t>
  </si>
  <si>
    <t>This document is for the purposes of estimating tax credits and is not a final or guaranteed representation</t>
  </si>
  <si>
    <t xml:space="preserve"> of tax credits that a production corporation may or may not be eligible for.</t>
  </si>
  <si>
    <t>Principal Photography begins after December 31, 2024</t>
  </si>
  <si>
    <t>YES</t>
  </si>
  <si>
    <t>Cap on Qualifed BC Labour Expenditure</t>
  </si>
  <si>
    <t>Global Cost of Production</t>
  </si>
  <si>
    <t>Less Deducted Costs:</t>
  </si>
  <si>
    <t>Sales and Marketing</t>
  </si>
  <si>
    <t>50% Catering / Craft Services</t>
  </si>
  <si>
    <t>CAVCO and FIBC Application Fee</t>
  </si>
  <si>
    <t>Less Deferals:</t>
  </si>
  <si>
    <t>Less Assistance:</t>
  </si>
  <si>
    <t>Net Productoin Costs</t>
  </si>
  <si>
    <t>Labour Cap = Net Production Costs at 60% (A)</t>
  </si>
  <si>
    <t>Qualifed BC Labour Expenditure</t>
  </si>
  <si>
    <t>BC Labour Expenditure</t>
  </si>
  <si>
    <t>Less Writer Fees (if included):</t>
  </si>
  <si>
    <t>Less Labour Deferrals:</t>
  </si>
  <si>
    <t>Net qualified BC labour (B)</t>
  </si>
  <si>
    <t>Qualifed BC Labour Expenditure, Lessor of (A) or (B)</t>
  </si>
  <si>
    <t>Calculation of Provincial Tax Credits</t>
  </si>
  <si>
    <t>(I) Basic Tax Credits</t>
  </si>
  <si>
    <t>(III) Regional Tax Credit</t>
  </si>
  <si>
    <t>Total Number of Episodes</t>
  </si>
  <si>
    <t>Qualifying Episodes</t>
  </si>
  <si>
    <t>Episode Proration</t>
  </si>
  <si>
    <t>Total Days in BC (TD)</t>
  </si>
  <si>
    <t>Outside DVA (RD)</t>
  </si>
  <si>
    <t>Day Proration</t>
  </si>
  <si>
    <t>(IV) Distant Tax Credits</t>
  </si>
  <si>
    <t>Distant location days (DLD)</t>
  </si>
  <si>
    <t>(V) Digital Animation or Visual Effects Tax Credit</t>
  </si>
  <si>
    <t>BC Post Production Labour</t>
  </si>
  <si>
    <t>BC VFX Labour (Digital)</t>
  </si>
  <si>
    <t>BC On-Set VFX Labour</t>
  </si>
  <si>
    <t>Total DAVE Labour</t>
  </si>
  <si>
    <t>(VI) Training Tax Credit</t>
  </si>
  <si>
    <t>Trainee's Name, Program</t>
  </si>
  <si>
    <t>Salary</t>
  </si>
  <si>
    <t>Total Training Labour</t>
  </si>
  <si>
    <t>OR</t>
  </si>
  <si>
    <t>(VII) Scriptwriting Tax Credit</t>
  </si>
  <si>
    <t>Writer's Name, Service</t>
  </si>
  <si>
    <t>Writer's Fee</t>
  </si>
  <si>
    <t>Total Scriptwriting Labour</t>
  </si>
  <si>
    <t>Total Provincial Tax Credits</t>
  </si>
  <si>
    <t>Version 20251219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</si>
</sst>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&quot;$&quot;* #,##0_-;\-&quot;$&quot;* #,##0_-;_-&quot;$&quot;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0" fontId="8" fillId="0" borderId="0" applyNumberFormat="0" applyFill="0" applyBorder="0" applyAlignment="0" applyProtection="0"/>
  </cellStyleXfs>
  <cellXfs count="20">
    <xf numFmtId="0" fontId="0" fillId="0" borderId="0" xfId="0"/>
    <xf numFmtId="165" fontId="0" fillId="0" borderId="0" xfId="1" applyNumberFormat="1" applyFont="1"/>
    <xf numFmtId="165" fontId="4" fillId="3" borderId="1" xfId="1" applyNumberFormat="1" applyFont="1" applyFill="1" applyBorder="1"/>
    <xf numFmtId="165" fontId="0" fillId="0" borderId="0" xfId="1" applyNumberFormat="1" applyFont="1" applyAlignment="1">
      <alignment horizontal="center"/>
    </xf>
    <xf numFmtId="0" fontId="5" fillId="0" borderId="0" xfId="0" applyFont="1"/>
    <xf numFmtId="0" fontId="6" fillId="0" borderId="0" xfId="0" applyFont="1"/>
    <xf numFmtId="165" fontId="4" fillId="3" borderId="1" xfId="4" applyNumberFormat="1"/>
    <xf numFmtId="0" fontId="7" fillId="0" borderId="0" xfId="0" applyFont="1"/>
    <xf numFmtId="0" fontId="0" fillId="0" borderId="0" xfId="0" applyAlignment="1">
      <alignment horizontal="center"/>
    </xf>
    <xf numFmtId="9" fontId="4" fillId="3" borderId="1" xfId="4" applyNumberFormat="1"/>
    <xf numFmtId="1" fontId="4" fillId="3" borderId="1" xfId="4" applyNumberFormat="1"/>
    <xf numFmtId="165" fontId="3" fillId="3" borderId="3" xfId="3" applyNumberFormat="1" applyBorder="1"/>
    <xf numFmtId="165" fontId="5" fillId="0" borderId="0" xfId="1" applyNumberFormat="1" applyFont="1" applyAlignment="1">
      <alignment horizontal="left"/>
    </xf>
    <xf numFmtId="0" fontId="2" fillId="2" borderId="1" xfId="2" applyAlignment="1" applyProtection="1">
      <alignment horizontal="center"/>
      <protection locked="0"/>
    </xf>
    <xf numFmtId="10" fontId="4" fillId="3" borderId="1" xfId="4" applyNumberFormat="1"/>
    <xf numFmtId="165" fontId="2" fillId="2" borderId="1" xfId="1" applyNumberFormat="1" applyFont="1" applyFill="1" applyBorder="1" applyProtection="1">
      <protection locked="0"/>
    </xf>
    <xf numFmtId="0" fontId="2" fillId="2" borderId="1" xfId="2" applyProtection="1">
      <protection locked="0"/>
    </xf>
    <xf numFmtId="165" fontId="2" fillId="2" borderId="1" xfId="2" applyNumberFormat="1" applyProtection="1">
      <protection locked="0"/>
    </xf>
    <xf numFmtId="1" fontId="2" fillId="2" borderId="1" xfId="2" applyNumberFormat="1" applyProtection="1">
      <protection locked="0"/>
    </xf>
    <xf numFmtId="0" fontId="8" fillId="0" borderId="0" xfId="5" applyAlignment="1">
      <alignment horizontal="center"/>
    </xf>
  </cellXfs>
  <cellStyles count="6">
    <cellStyle name="Calculation" xfId="4" builtinId="22"/>
    <cellStyle name="Currency" xfId="1" builtinId="4"/>
    <cellStyle name="Explanatory Text" xfId="5" builtinId="53"/>
    <cellStyle name="Input" xfId="2" builtinId="20"/>
    <cellStyle name="Normal" xfId="0" builtinId="0"/>
    <cellStyle name="Output" xfId="3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74C3A-589C-40B1-941F-E1C4337A255D}">
  <dimension ref="A1:D117"/>
  <sheetViews>
    <sheetView tabSelected="1" workbookViewId="0">
      <pane ySplit="1" topLeftCell="A2" activePane="bottomLeft" state="frozen"/>
      <selection pane="bottomLeft" activeCell="C62" sqref="C62"/>
    </sheetView>
  </sheetViews>
  <sheetFormatPr defaultColWidth="8.85546875" defaultRowHeight="15"/>
  <cols>
    <col min="1" max="1" width="5.7109375" customWidth="1"/>
    <col min="2" max="2" width="57.140625" customWidth="1"/>
    <col min="3" max="4" width="17.140625" style="1" customWidth="1"/>
  </cols>
  <sheetData>
    <row r="1" spans="1:4" ht="23.25">
      <c r="A1" s="5" t="s">
        <v>0</v>
      </c>
    </row>
    <row r="2" spans="1:4">
      <c r="A2" s="19" t="s">
        <v>1</v>
      </c>
      <c r="B2" s="19"/>
      <c r="C2" s="19"/>
      <c r="D2" s="19"/>
    </row>
    <row r="3" spans="1:4">
      <c r="A3" s="19" t="s">
        <v>2</v>
      </c>
      <c r="B3" s="19"/>
      <c r="C3" s="19"/>
      <c r="D3" s="19"/>
    </row>
    <row r="4" spans="1:4">
      <c r="A4" s="19" t="s">
        <v>3</v>
      </c>
      <c r="B4" s="19"/>
      <c r="C4" s="19"/>
      <c r="D4" s="19"/>
    </row>
    <row r="6" spans="1:4">
      <c r="A6" s="4" t="s">
        <v>4</v>
      </c>
      <c r="D6" s="13" t="s">
        <v>5</v>
      </c>
    </row>
    <row r="8" spans="1:4" ht="15.75">
      <c r="A8" s="7" t="s">
        <v>6</v>
      </c>
    </row>
    <row r="9" spans="1:4">
      <c r="A9" s="4" t="s">
        <v>7</v>
      </c>
      <c r="D9" s="15">
        <v>0</v>
      </c>
    </row>
    <row r="10" spans="1:4">
      <c r="A10" s="4" t="s">
        <v>8</v>
      </c>
    </row>
    <row r="11" spans="1:4">
      <c r="B11" t="s">
        <v>9</v>
      </c>
      <c r="C11" s="15">
        <v>0</v>
      </c>
    </row>
    <row r="12" spans="1:4">
      <c r="B12" t="s">
        <v>10</v>
      </c>
      <c r="C12" s="15">
        <v>0</v>
      </c>
    </row>
    <row r="13" spans="1:4">
      <c r="B13" t="s">
        <v>11</v>
      </c>
      <c r="C13" s="15">
        <v>0</v>
      </c>
    </row>
    <row r="14" spans="1:4">
      <c r="C14" s="2">
        <f>-SUM(C11:C13)</f>
        <v>0</v>
      </c>
    </row>
    <row r="15" spans="1:4">
      <c r="A15" s="4" t="s">
        <v>12</v>
      </c>
    </row>
    <row r="16" spans="1:4">
      <c r="B16" s="16"/>
      <c r="C16" s="15">
        <v>0</v>
      </c>
    </row>
    <row r="17" spans="1:4">
      <c r="B17" s="16"/>
      <c r="C17" s="15">
        <v>0</v>
      </c>
    </row>
    <row r="18" spans="1:4">
      <c r="B18" s="16"/>
      <c r="C18" s="15">
        <v>0</v>
      </c>
    </row>
    <row r="19" spans="1:4">
      <c r="B19" s="16"/>
      <c r="C19" s="15">
        <v>0</v>
      </c>
    </row>
    <row r="20" spans="1:4">
      <c r="C20" s="2">
        <f>-SUM(C16:C19)</f>
        <v>0</v>
      </c>
    </row>
    <row r="21" spans="1:4">
      <c r="A21" s="4" t="s">
        <v>13</v>
      </c>
    </row>
    <row r="22" spans="1:4">
      <c r="B22" s="16"/>
      <c r="C22" s="15">
        <v>0</v>
      </c>
    </row>
    <row r="23" spans="1:4">
      <c r="B23" s="16"/>
      <c r="C23" s="15">
        <v>0</v>
      </c>
    </row>
    <row r="24" spans="1:4">
      <c r="B24" s="16"/>
      <c r="C24" s="15">
        <v>0</v>
      </c>
    </row>
    <row r="25" spans="1:4">
      <c r="B25" s="16"/>
      <c r="C25" s="15">
        <v>0</v>
      </c>
    </row>
    <row r="26" spans="1:4">
      <c r="C26" s="2">
        <f>-SUM(C22:C25)</f>
        <v>0</v>
      </c>
    </row>
    <row r="27" spans="1:4">
      <c r="A27" s="4" t="s">
        <v>14</v>
      </c>
      <c r="D27" s="2">
        <f>D9+C14+C20+C26</f>
        <v>0</v>
      </c>
    </row>
    <row r="28" spans="1:4">
      <c r="A28" s="4" t="s">
        <v>15</v>
      </c>
      <c r="D28" s="6">
        <f>D27*0.6</f>
        <v>0</v>
      </c>
    </row>
    <row r="30" spans="1:4" ht="15.75">
      <c r="A30" s="7" t="s">
        <v>16</v>
      </c>
    </row>
    <row r="31" spans="1:4">
      <c r="B31" t="s">
        <v>17</v>
      </c>
      <c r="C31" s="17">
        <v>0</v>
      </c>
    </row>
    <row r="32" spans="1:4">
      <c r="B32" t="s">
        <v>18</v>
      </c>
      <c r="C32" s="17">
        <v>0</v>
      </c>
    </row>
    <row r="33" spans="1:4">
      <c r="B33" t="s">
        <v>19</v>
      </c>
      <c r="C33" s="17">
        <v>0</v>
      </c>
    </row>
    <row r="34" spans="1:4">
      <c r="A34" s="4" t="s">
        <v>20</v>
      </c>
      <c r="D34" s="6">
        <f>C31-C32-C33</f>
        <v>0</v>
      </c>
    </row>
    <row r="36" spans="1:4" ht="16.5" thickBot="1">
      <c r="A36" s="7" t="s">
        <v>21</v>
      </c>
      <c r="D36" s="11">
        <f>ROUND(MIN(D28, D34),  0)</f>
        <v>0</v>
      </c>
    </row>
    <row r="37" spans="1:4" ht="15.75" thickTop="1"/>
    <row r="38" spans="1:4" ht="15.75">
      <c r="A38" s="7" t="s">
        <v>22</v>
      </c>
    </row>
    <row r="39" spans="1:4">
      <c r="A39" s="4" t="s">
        <v>23</v>
      </c>
    </row>
    <row r="40" spans="1:4">
      <c r="B40" t="str">
        <f>IF(D6="YES", TEXT($D$36, "$ #,##0")  &amp; " x 40%", TEXT($D$36, "$ #,##0")  &amp; " x 35%")</f>
        <v>$ 0 x 40%</v>
      </c>
      <c r="D40" s="6">
        <f>IF(D6="YES", $D$36 * 0.4, $D$36 * 0.35)</f>
        <v>0</v>
      </c>
    </row>
    <row r="41" spans="1:4">
      <c r="D41"/>
    </row>
    <row r="42" spans="1:4">
      <c r="A42" s="4" t="s">
        <v>24</v>
      </c>
      <c r="C42" s="3"/>
    </row>
    <row r="43" spans="1:4">
      <c r="B43" t="s">
        <v>25</v>
      </c>
      <c r="C43" s="18"/>
    </row>
    <row r="44" spans="1:4">
      <c r="B44" t="s">
        <v>26</v>
      </c>
      <c r="C44" s="18"/>
    </row>
    <row r="45" spans="1:4">
      <c r="B45" t="s">
        <v>27</v>
      </c>
      <c r="C45" s="14">
        <f>MIN(1, IF(C43&gt;0, ROUND(C44/C43,4), 0))</f>
        <v>0</v>
      </c>
    </row>
    <row r="46" spans="1:4">
      <c r="B46" t="s">
        <v>28</v>
      </c>
      <c r="C46" s="18"/>
    </row>
    <row r="47" spans="1:4">
      <c r="B47" t="s">
        <v>29</v>
      </c>
      <c r="C47" s="18"/>
    </row>
    <row r="48" spans="1:4">
      <c r="B48" t="s">
        <v>30</v>
      </c>
      <c r="C48" s="9">
        <f>MIN(1, IF(C46&gt;0, ROUND(C47/C46,2), 0))</f>
        <v>0</v>
      </c>
    </row>
    <row r="49" spans="1:4">
      <c r="B49" t="str">
        <f>TEXT($D$36, "$ #,##0") &amp; " x " &amp; TEXT(C45, "#.##%")  &amp; " x " &amp; TEXT(C48, "#%")  &amp; " x 12.5%"</f>
        <v>$ 0 x .% x % x 12.5%</v>
      </c>
      <c r="D49" s="6">
        <f>IF(OR($C$44&lt;3, $C$48&lt;=50%, $C$47&lt;5), 0, $D$36 *C45 * C48 * 12.5%)</f>
        <v>0</v>
      </c>
    </row>
    <row r="51" spans="1:4">
      <c r="A51" s="4" t="s">
        <v>31</v>
      </c>
    </row>
    <row r="52" spans="1:4">
      <c r="B52" t="s">
        <v>25</v>
      </c>
      <c r="C52" s="10">
        <f>C43</f>
        <v>0</v>
      </c>
    </row>
    <row r="53" spans="1:4">
      <c r="B53" t="s">
        <v>26</v>
      </c>
      <c r="C53" s="10">
        <f>C44</f>
        <v>0</v>
      </c>
    </row>
    <row r="54" spans="1:4">
      <c r="B54" t="s">
        <v>27</v>
      </c>
      <c r="C54" s="14">
        <f>MIN(1, IF(C52&gt;0, ROUND(C53/C52,4), 0))</f>
        <v>0</v>
      </c>
    </row>
    <row r="55" spans="1:4">
      <c r="B55" t="s">
        <v>28</v>
      </c>
      <c r="C55" s="10">
        <f>C46</f>
        <v>0</v>
      </c>
    </row>
    <row r="56" spans="1:4">
      <c r="B56" t="s">
        <v>32</v>
      </c>
      <c r="C56" s="18"/>
    </row>
    <row r="57" spans="1:4">
      <c r="B57" t="s">
        <v>30</v>
      </c>
      <c r="C57" s="9">
        <f>MIN(1, IF(C55&gt;0, ROUND(C56/C55,2), 0))</f>
        <v>0</v>
      </c>
    </row>
    <row r="58" spans="1:4">
      <c r="B58" t="str">
        <f>TEXT($D$36, "$ #,##0") &amp; " x " &amp; TEXT(C54, "#.##%")  &amp; " x " &amp; TEXT(C57, "#%")  &amp; " x 6%"</f>
        <v>$ 0 x .% x % x 6%</v>
      </c>
      <c r="D58" s="6">
        <f>IF(OR($C$44&lt;3, $C$48&lt;=50%, $C$47&lt;5), 0, $D$36 *C54 * C57 * 6%)</f>
        <v>0</v>
      </c>
    </row>
    <row r="60" spans="1:4">
      <c r="A60" s="4" t="s">
        <v>33</v>
      </c>
    </row>
    <row r="61" spans="1:4">
      <c r="B61" t="s">
        <v>34</v>
      </c>
      <c r="C61" s="17">
        <v>0</v>
      </c>
    </row>
    <row r="62" spans="1:4">
      <c r="B62" t="s">
        <v>35</v>
      </c>
      <c r="C62" s="17">
        <v>0</v>
      </c>
    </row>
    <row r="63" spans="1:4">
      <c r="B63" t="s">
        <v>36</v>
      </c>
      <c r="C63" s="17">
        <v>0</v>
      </c>
    </row>
    <row r="64" spans="1:4">
      <c r="B64" s="4" t="s">
        <v>37</v>
      </c>
      <c r="C64" s="6">
        <f>SUM(C61:C63)</f>
        <v>0</v>
      </c>
    </row>
    <row r="66" spans="1:4">
      <c r="B66" t="str">
        <f>TEXT(C64, "$ #,##0") &amp; " x 16%"</f>
        <v>$ 0 x 16%</v>
      </c>
      <c r="C66"/>
      <c r="D66" s="6">
        <f>ROUND(C64*0.16, 0)</f>
        <v>0</v>
      </c>
    </row>
    <row r="68" spans="1:4">
      <c r="A68" s="4" t="s">
        <v>38</v>
      </c>
    </row>
    <row r="69" spans="1:4">
      <c r="A69" s="4"/>
      <c r="B69" s="4" t="s">
        <v>39</v>
      </c>
      <c r="C69" s="12" t="s">
        <v>40</v>
      </c>
    </row>
    <row r="70" spans="1:4">
      <c r="A70" s="4"/>
      <c r="B70" s="16"/>
      <c r="C70" s="17">
        <v>0</v>
      </c>
    </row>
    <row r="71" spans="1:4">
      <c r="A71" s="4"/>
      <c r="B71" s="16"/>
      <c r="C71" s="17">
        <v>0</v>
      </c>
    </row>
    <row r="72" spans="1:4">
      <c r="A72" s="4"/>
      <c r="B72" s="16"/>
      <c r="C72" s="17">
        <v>0</v>
      </c>
    </row>
    <row r="73" spans="1:4">
      <c r="A73" s="4"/>
      <c r="B73" s="16"/>
      <c r="C73" s="17">
        <v>0</v>
      </c>
    </row>
    <row r="74" spans="1:4">
      <c r="A74" s="4"/>
      <c r="B74" t="s">
        <v>41</v>
      </c>
      <c r="C74" s="6">
        <f>SUM(C70:C73)</f>
        <v>0</v>
      </c>
    </row>
    <row r="75" spans="1:4">
      <c r="A75" s="4"/>
      <c r="C75"/>
    </row>
    <row r="76" spans="1:4">
      <c r="B76" t="str">
        <f>TEXT($D$36, "$ #,##0")  &amp; " x 3%"</f>
        <v>$ 0 x 3%</v>
      </c>
      <c r="C76" s="6">
        <f>$D$36*0.03</f>
        <v>0</v>
      </c>
    </row>
    <row r="77" spans="1:4">
      <c r="B77" s="8" t="s">
        <v>42</v>
      </c>
    </row>
    <row r="78" spans="1:4">
      <c r="B78" t="str">
        <f>TEXT(C74, "$ #,##0") &amp; " x 30%"</f>
        <v>$ 0 x 30%</v>
      </c>
      <c r="C78" s="6">
        <f>C74*30%</f>
        <v>0</v>
      </c>
    </row>
    <row r="79" spans="1:4">
      <c r="C79"/>
      <c r="D79" s="6">
        <f>ROUND(MIN(C76,C78),0)</f>
        <v>0</v>
      </c>
    </row>
    <row r="81" spans="1:4">
      <c r="A81" s="4" t="s">
        <v>43</v>
      </c>
    </row>
    <row r="82" spans="1:4">
      <c r="B82" s="4" t="s">
        <v>44</v>
      </c>
      <c r="C82" s="12" t="s">
        <v>45</v>
      </c>
    </row>
    <row r="83" spans="1:4">
      <c r="B83" s="16"/>
      <c r="C83" s="17">
        <v>0</v>
      </c>
    </row>
    <row r="84" spans="1:4">
      <c r="B84" s="16"/>
      <c r="C84" s="17">
        <v>0</v>
      </c>
    </row>
    <row r="85" spans="1:4">
      <c r="B85" s="16"/>
      <c r="C85" s="17">
        <v>0</v>
      </c>
    </row>
    <row r="86" spans="1:4">
      <c r="B86" s="16"/>
      <c r="C86" s="17">
        <v>0</v>
      </c>
    </row>
    <row r="87" spans="1:4">
      <c r="B87" t="s">
        <v>46</v>
      </c>
      <c r="C87" s="6">
        <f>SUM(C83:C86)</f>
        <v>0</v>
      </c>
    </row>
    <row r="88" spans="1:4">
      <c r="C88"/>
    </row>
    <row r="89" spans="1:4">
      <c r="B89" t="str">
        <f>TEXT(C87, "$ #,##0") &amp; " x 35%"</f>
        <v>$ 0 x 35%</v>
      </c>
      <c r="C89"/>
      <c r="D89" s="6">
        <f>ROUND(C87*0.35, 0)</f>
        <v>0</v>
      </c>
    </row>
    <row r="91" spans="1:4" ht="16.5" thickBot="1">
      <c r="A91" s="7" t="s">
        <v>47</v>
      </c>
      <c r="D91" s="11">
        <f>D40+D49+D58+D66+D79+D89</f>
        <v>0</v>
      </c>
    </row>
    <row r="92" spans="1:4" ht="15.75" thickTop="1"/>
    <row r="117" spans="2:2">
      <c r="B117" t="s">
        <v>48</v>
      </c>
    </row>
  </sheetData>
  <sheetProtection algorithmName="SHA-512" hashValue="DXkYC0md6/Z6BXetoQX9AaPTyqZZbgBIBsnyDxdps91EjeLENTJZyLK4gzb2Jv+cmDHInyOyTOLV23E/EuZmuA==" saltValue="6L311fPuL5M555o1dl235g==" spinCount="100000" sheet="1" objects="1" scenarios="1" selectLockedCells="1"/>
  <mergeCells count="3">
    <mergeCell ref="A4:D4"/>
    <mergeCell ref="A2:D2"/>
    <mergeCell ref="A3:D3"/>
  </mergeCells>
  <dataValidations count="1">
    <dataValidation type="list" showErrorMessage="1" sqref="D6" xr:uid="{699165DA-35B6-49AB-BCE4-2488D1579AE7}">
      <formula1>"YES, NO"</formula1>
    </dataValidation>
  </dataValidations>
  <pageMargins left="0.7" right="0.7" top="0.75" bottom="0.75" header="0.3" footer="0.3"/>
  <pageSetup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362FD47973DD46A1A966986E34C99B" ma:contentTypeVersion="19" ma:contentTypeDescription="Create a new document." ma:contentTypeScope="" ma:versionID="648cec4ed913380a95ec15b8237d3622">
  <xsd:schema xmlns:xsd="http://www.w3.org/2001/XMLSchema" xmlns:xs="http://www.w3.org/2001/XMLSchema" xmlns:p="http://schemas.microsoft.com/office/2006/metadata/properties" xmlns:ns2="50d873e2-47b0-46c1-aebe-4400ed4ef97f" xmlns:ns3="2391c48c-b0b6-42e8-8d98-32b0b89483ab" targetNamespace="http://schemas.microsoft.com/office/2006/metadata/properties" ma:root="true" ma:fieldsID="f6329dacf5801c2c78dbb8477e0863b9" ns2:_="" ns3:_="">
    <xsd:import namespace="50d873e2-47b0-46c1-aebe-4400ed4ef97f"/>
    <xsd:import namespace="2391c48c-b0b6-42e8-8d98-32b0b89483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humbnai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d873e2-47b0-46c1-aebe-4400ed4ef9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431c867-2a2c-4054-bbd9-f8ea205b02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humbnail" ma:index="26" nillable="true" ma:displayName="Thumbnail" ma:format="Thumbnail" ma:internalName="Thumbnail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91c48c-b0b6-42e8-8d98-32b0b89483a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527b5b44-95da-4179-84d0-2df913801fb5}" ma:internalName="TaxCatchAll" ma:showField="CatchAllData" ma:web="2391c48c-b0b6-42e8-8d98-32b0b89483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0d873e2-47b0-46c1-aebe-4400ed4ef97f">
      <Terms xmlns="http://schemas.microsoft.com/office/infopath/2007/PartnerControls"/>
    </lcf76f155ced4ddcb4097134ff3c332f>
    <Thumbnail xmlns="50d873e2-47b0-46c1-aebe-4400ed4ef97f" xsi:nil="true"/>
    <TaxCatchAll xmlns="2391c48c-b0b6-42e8-8d98-32b0b89483ab" xsi:nil="true"/>
  </documentManagement>
</p:properties>
</file>

<file path=customXml/itemProps1.xml><?xml version="1.0" encoding="utf-8"?>
<ds:datastoreItem xmlns:ds="http://schemas.openxmlformats.org/officeDocument/2006/customXml" ds:itemID="{FE23BC9A-83C1-4E81-A8B8-D9D86C82E5ED}"/>
</file>

<file path=customXml/itemProps2.xml><?xml version="1.0" encoding="utf-8"?>
<ds:datastoreItem xmlns:ds="http://schemas.openxmlformats.org/officeDocument/2006/customXml" ds:itemID="{C8A2CBA8-B1F6-4D32-8F7E-2F6D0C9C679D}"/>
</file>

<file path=customXml/itemProps3.xml><?xml version="1.0" encoding="utf-8"?>
<ds:datastoreItem xmlns:ds="http://schemas.openxmlformats.org/officeDocument/2006/customXml" ds:itemID="{162F2F34-3EE7-47C6-AB67-AC7F29FA06F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Joanne Chow</dc:creator>
  <cp:keywords/>
  <dc:description/>
  <cp:lastModifiedBy>Joanne Chow</cp:lastModifiedBy>
  <cp:revision/>
  <dcterms:created xsi:type="dcterms:W3CDTF">2021-10-08T16:55:55Z</dcterms:created>
  <dcterms:modified xsi:type="dcterms:W3CDTF">2025-12-19T23:05:19Z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0x0101006D362FD47973DD46A1A966986E34C99B</vt:lpwstr>
  </property>
  <property fmtid="{D5CDD505-2E9C-101B-9397-08002B2CF9AE}" pid="3" name="MediaServiceImageTags">
    <vt:lpwstr/>
  </property>
</Properties>
</file>